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5420" windowHeight="8436" activeTab="0"/>
  </bookViews>
  <sheets>
    <sheet name="国奖排名" sheetId="1" r:id="rId1"/>
    <sheet name="励志排名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<sst xmlns="http://schemas.openxmlformats.org/spreadsheetml/2006/main" count="50" uniqueCount="32">
  <si>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基础素质评价（90分）</t>
  </si>
  <si>
    <t>科技创新（10分）</t>
  </si>
  <si>
    <t>社会实践（2）</t>
  </si>
  <si>
    <t>其他荣誉加分（3）</t>
  </si>
  <si>
    <t>其他（5）</t>
  </si>
  <si>
    <t>日常卫生</t>
  </si>
  <si>
    <t>个人展示（10）</t>
  </si>
  <si>
    <t>合计</t>
  </si>
  <si>
    <t>姓名</t>
  </si>
  <si>
    <t>上半学期</t>
  </si>
  <si>
    <t>下半学期</t>
  </si>
  <si>
    <t>总分</t>
  </si>
  <si>
    <t>科技竞赛</t>
  </si>
  <si>
    <t>学术论文</t>
  </si>
  <si>
    <t>学生主持完成科研难题</t>
  </si>
  <si>
    <t>学生参与老师科研问题</t>
  </si>
  <si>
    <t>学生主持完成寒暑假时间课题</t>
  </si>
  <si>
    <t>社会实践及志愿服务优秀个人、论文</t>
  </si>
  <si>
    <t>许君琦</t>
  </si>
  <si>
    <t>曾鑫宁</t>
  </si>
  <si>
    <t>窦玉超</t>
  </si>
  <si>
    <t xml:space="preserve"> </t>
  </si>
  <si>
    <t>韩玥怡</t>
  </si>
  <si>
    <t>孙钰</t>
  </si>
  <si>
    <t>贺昊阳</t>
  </si>
  <si>
    <t>王春承</t>
  </si>
  <si>
    <t>刘胤洁</t>
  </si>
  <si>
    <t>徐建宇</t>
  </si>
  <si>
    <t>马雅慧</t>
  </si>
  <si>
    <t>高瑞博</t>
  </si>
  <si>
    <t>刘景旺</t>
  </si>
  <si>
    <t>王文璐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</si>
</sst>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" fillId="31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4" fillId="15" borderId="0" applyNumberFormat="0" applyBorder="0" applyAlignment="0" applyProtection="0"/>
    <xf numFmtId="0" fontId="9" fillId="4" borderId="8" applyNumberFormat="0" applyAlignment="0" applyProtection="0"/>
    <xf numFmtId="0" fontId="15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2" zoomScaleNormal="72" zoomScalePageLayoutView="0" workbookViewId="0" topLeftCell="A1">
      <selection activeCell="A3" sqref="A3:IV3"/>
    </sheetView>
  </sheetViews>
  <sheetFormatPr defaultColWidth="9.00390625" defaultRowHeight="14.25"/>
  <cols>
    <col min="1" max="1" width="6.625" style="3" customWidth="1"/>
    <col min="2" max="2" width="9.625" style="3" bestFit="1" customWidth="1"/>
    <col min="3" max="4" width="12.625" style="3" bestFit="1" customWidth="1"/>
    <col min="5" max="5" width="18.375" style="3" bestFit="1" customWidth="1"/>
    <col min="6" max="6" width="9.50390625" style="3" bestFit="1" customWidth="1"/>
    <col min="7" max="8" width="22.625" style="3" bestFit="1" customWidth="1"/>
    <col min="9" max="9" width="29.25390625" style="3" bestFit="1" customWidth="1"/>
    <col min="10" max="10" width="35.875" style="3" bestFit="1" customWidth="1"/>
    <col min="11" max="11" width="19.375" style="3" bestFit="1" customWidth="1"/>
    <col min="12" max="12" width="10.50390625" style="3" bestFit="1" customWidth="1"/>
    <col min="13" max="13" width="9.50390625" style="3" bestFit="1" customWidth="1"/>
    <col min="14" max="14" width="16.125" style="3" bestFit="1" customWidth="1"/>
    <col min="15" max="15" width="12.625" style="3" bestFit="1" customWidth="1"/>
    <col min="16" max="16384" width="9.00390625" style="3" customWidth="1"/>
  </cols>
  <sheetData>
    <row r="1" spans="2:15" ht="13.5">
      <c r="B1" s="7" t="s">
        <v>0</v>
      </c>
      <c r="C1" s="7"/>
      <c r="D1" s="7"/>
      <c r="E1" s="7" t="s">
        <v>1</v>
      </c>
      <c r="F1" s="7"/>
      <c r="G1" s="7"/>
      <c r="H1" s="7"/>
      <c r="I1" s="7" t="s">
        <v>2</v>
      </c>
      <c r="J1" s="7"/>
      <c r="K1" s="7" t="s">
        <v>3</v>
      </c>
      <c r="L1" s="7" t="s">
        <v>4</v>
      </c>
      <c r="M1" s="7" t="s">
        <v>5</v>
      </c>
      <c r="N1" s="7" t="s">
        <v>6</v>
      </c>
      <c r="O1" s="7" t="s">
        <v>7</v>
      </c>
    </row>
    <row r="2" spans="1:15" ht="13.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7"/>
      <c r="L2" s="7"/>
      <c r="M2" s="7"/>
      <c r="N2" s="7"/>
      <c r="O2" s="7"/>
    </row>
    <row r="3" spans="1:15" ht="13.5">
      <c r="A3" s="3" t="s">
        <v>18</v>
      </c>
      <c r="B3" s="5">
        <v>92.8567607973422</v>
      </c>
      <c r="C3" s="3">
        <v>96.8194444444444</v>
      </c>
      <c r="D3" s="3">
        <f>((B3+C3)/2)*0.7</f>
        <v>66.3866718346253</v>
      </c>
      <c r="E3" s="3">
        <v>6</v>
      </c>
      <c r="J3" s="3">
        <v>1</v>
      </c>
      <c r="K3" s="3">
        <v>2</v>
      </c>
      <c r="N3" s="3">
        <v>9.036</v>
      </c>
      <c r="O3" s="3">
        <f>D3+E3+F3+G3+H3+I3+J3+K3+L3+M3+N3</f>
        <v>84.4226718346253</v>
      </c>
    </row>
    <row r="5" spans="1:15" ht="13.5">
      <c r="A5" s="4" t="s">
        <v>22</v>
      </c>
      <c r="B5" s="3">
        <v>90.7293548387097</v>
      </c>
      <c r="C5" s="3">
        <v>89.7127272727273</v>
      </c>
      <c r="D5" s="3">
        <v>63.1547287385</v>
      </c>
      <c r="E5" s="3">
        <v>2</v>
      </c>
      <c r="K5" s="3">
        <v>1</v>
      </c>
      <c r="N5" s="3">
        <v>9.154</v>
      </c>
      <c r="O5" s="3">
        <f aca="true" t="shared" si="0" ref="O5:O10">D5+E5+F5+G5+H5+I5+J5+K5+L5+M5+N5</f>
        <v>75.3087287385</v>
      </c>
    </row>
    <row r="6" spans="1:15" ht="13.5">
      <c r="A6" s="4" t="s">
        <v>23</v>
      </c>
      <c r="B6" s="3">
        <v>92.7095238095238</v>
      </c>
      <c r="C6" s="3">
        <v>96.64999999999999</v>
      </c>
      <c r="D6" s="3">
        <v>66.2758333335</v>
      </c>
      <c r="E6" s="3">
        <v>3</v>
      </c>
      <c r="J6" s="3">
        <v>0.5</v>
      </c>
      <c r="K6" s="3">
        <v>3</v>
      </c>
      <c r="N6" s="3">
        <v>9.3</v>
      </c>
      <c r="O6" s="3">
        <f t="shared" si="0"/>
        <v>82.0758333335</v>
      </c>
    </row>
    <row r="7" spans="1:15" ht="13.5">
      <c r="A7" s="4" t="s">
        <v>24</v>
      </c>
      <c r="B7" s="3">
        <v>92.1074193548387</v>
      </c>
      <c r="C7" s="3">
        <v>94.3790909090909</v>
      </c>
      <c r="D7" s="3">
        <v>65.270278591</v>
      </c>
      <c r="K7" s="3">
        <v>3</v>
      </c>
      <c r="N7" s="3">
        <v>9.327</v>
      </c>
      <c r="O7" s="3">
        <f t="shared" si="0"/>
        <v>77.59727859099999</v>
      </c>
    </row>
    <row r="8" ht="13.5">
      <c r="J8" s="3" t="s">
        <v>21</v>
      </c>
    </row>
    <row r="9" spans="1:15" ht="13.5">
      <c r="A9" s="3" t="s">
        <v>25</v>
      </c>
      <c r="B9" s="3">
        <v>90.3622</v>
      </c>
      <c r="C9" s="3">
        <v>92.9486</v>
      </c>
      <c r="D9" s="3">
        <f>128.31756/2</f>
        <v>64.15878</v>
      </c>
      <c r="E9" s="3">
        <v>3</v>
      </c>
      <c r="J9" s="3">
        <v>0.5</v>
      </c>
      <c r="K9" s="3">
        <v>0.4</v>
      </c>
      <c r="N9" s="3">
        <v>9.327</v>
      </c>
      <c r="O9" s="3">
        <f t="shared" si="0"/>
        <v>77.38578</v>
      </c>
    </row>
    <row r="10" spans="1:15" ht="13.5">
      <c r="A10" s="3" t="s">
        <v>26</v>
      </c>
      <c r="B10" s="3">
        <v>89.7169</v>
      </c>
      <c r="C10" s="3">
        <v>92.6987</v>
      </c>
      <c r="D10" s="3">
        <f>127.69092/2</f>
        <v>63.84546</v>
      </c>
      <c r="N10" s="3">
        <v>9.072</v>
      </c>
      <c r="O10" s="3">
        <f t="shared" si="0"/>
        <v>72.91746</v>
      </c>
    </row>
  </sheetData>
  <sheetProtection/>
  <mergeCells count="8">
    <mergeCell ref="N1:N2"/>
    <mergeCell ref="O1:O2"/>
    <mergeCell ref="B1:D1"/>
    <mergeCell ref="E1:H1"/>
    <mergeCell ref="I1:J1"/>
    <mergeCell ref="K1:K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K1">
      <selection activeCell="M7" sqref="M7"/>
    </sheetView>
  </sheetViews>
  <sheetFormatPr defaultColWidth="9.00390625" defaultRowHeight="14.25"/>
  <cols>
    <col min="1" max="1" width="7.50390625" style="1" bestFit="1" customWidth="1"/>
    <col min="2" max="4" width="12.75390625" style="1" bestFit="1" customWidth="1"/>
    <col min="5" max="6" width="9.50390625" style="1" bestFit="1" customWidth="1"/>
    <col min="7" max="8" width="22.625" style="1" bestFit="1" customWidth="1"/>
    <col min="9" max="9" width="29.25390625" style="1" bestFit="1" customWidth="1"/>
    <col min="10" max="10" width="35.875" style="1" bestFit="1" customWidth="1"/>
    <col min="11" max="11" width="19.375" style="1" bestFit="1" customWidth="1"/>
    <col min="12" max="12" width="10.50390625" style="1" bestFit="1" customWidth="1"/>
    <col min="13" max="13" width="9.50390625" style="1" bestFit="1" customWidth="1"/>
    <col min="14" max="14" width="16.125" style="1" bestFit="1" customWidth="1"/>
    <col min="15" max="15" width="12.75390625" style="1" bestFit="1" customWidth="1"/>
    <col min="16" max="16384" width="9.00390625" style="1" customWidth="1"/>
  </cols>
  <sheetData>
    <row r="1" spans="2:15" ht="13.5">
      <c r="B1" s="8" t="s">
        <v>0</v>
      </c>
      <c r="C1" s="8"/>
      <c r="D1" s="8"/>
      <c r="E1" s="8" t="s">
        <v>1</v>
      </c>
      <c r="F1" s="8"/>
      <c r="G1" s="8"/>
      <c r="H1" s="8"/>
      <c r="I1" s="8" t="s">
        <v>2</v>
      </c>
      <c r="J1" s="8"/>
      <c r="K1" s="8" t="s">
        <v>3</v>
      </c>
      <c r="L1" s="8" t="s">
        <v>4</v>
      </c>
      <c r="M1" s="8" t="s">
        <v>5</v>
      </c>
      <c r="N1" s="8" t="s">
        <v>6</v>
      </c>
      <c r="O1" s="8" t="s">
        <v>7</v>
      </c>
    </row>
    <row r="2" spans="1:15" ht="13.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8"/>
      <c r="L2" s="8"/>
      <c r="M2" s="8"/>
      <c r="N2" s="8"/>
      <c r="O2" s="8"/>
    </row>
    <row r="3" spans="1:15" ht="13.5">
      <c r="A3" s="1" t="s">
        <v>19</v>
      </c>
      <c r="B3" s="1">
        <v>92.19131229235883</v>
      </c>
      <c r="C3" s="1">
        <v>91.2838888888889</v>
      </c>
      <c r="D3" s="1">
        <f>(B3+C3)*0.25</f>
        <v>45.86880029531193</v>
      </c>
      <c r="E3" s="1">
        <v>4</v>
      </c>
      <c r="N3">
        <v>8.04615384615385</v>
      </c>
      <c r="O3" s="1">
        <f>D3+E3+F3+G3+H3+I3+J3+K3+L3+M3+N3</f>
        <v>57.91495414146578</v>
      </c>
    </row>
    <row r="4" spans="1:15" ht="13.5">
      <c r="A4" s="1" t="s">
        <v>20</v>
      </c>
      <c r="B4" s="1">
        <v>91.19407871198567</v>
      </c>
      <c r="C4" s="1">
        <v>88.2088461538461</v>
      </c>
      <c r="D4" s="1">
        <f>(B4+C4)*0.25</f>
        <v>44.850731216457945</v>
      </c>
      <c r="J4" s="1">
        <v>0.5</v>
      </c>
      <c r="K4" s="1">
        <v>3</v>
      </c>
      <c r="N4" s="1">
        <v>7.73846153846154</v>
      </c>
      <c r="O4" s="1">
        <f>D4+E4+F4+G4+H4+I4+J4+K4+L4+M4+N4</f>
        <v>56.08919275491949</v>
      </c>
    </row>
    <row r="6" spans="1:15" ht="13.5">
      <c r="A6" s="2" t="s">
        <v>27</v>
      </c>
      <c r="B6" s="1">
        <v>84.44478494623652</v>
      </c>
      <c r="C6" s="1">
        <v>83.01181818181819</v>
      </c>
      <c r="D6" s="1">
        <v>41.8641507825</v>
      </c>
      <c r="N6" s="1">
        <v>7.75384615384615</v>
      </c>
      <c r="O6" s="1">
        <f aca="true" t="shared" si="0" ref="O6:O11">D6+E6+F6+G6+H6+I6+J6+K6+L6+M6+N6</f>
        <v>49.617996936346145</v>
      </c>
    </row>
    <row r="7" spans="1:15" ht="13.5">
      <c r="A7" s="2" t="s">
        <v>28</v>
      </c>
      <c r="B7" s="1">
        <v>78.7439784946236</v>
      </c>
      <c r="C7" s="1">
        <v>86.64545454545454</v>
      </c>
      <c r="D7" s="1">
        <v>41.34735826</v>
      </c>
      <c r="N7" s="1">
        <v>7.91538461538462</v>
      </c>
      <c r="O7" s="1">
        <f t="shared" si="0"/>
        <v>49.26274287538462</v>
      </c>
    </row>
    <row r="9" spans="1:15" ht="13.5">
      <c r="A9" s="6" t="s">
        <v>29</v>
      </c>
      <c r="B9" s="1">
        <v>84.6269</v>
      </c>
      <c r="C9" s="1">
        <v>84.9457</v>
      </c>
      <c r="D9" s="1">
        <f>AVERAGE(B9:C9)/2</f>
        <v>42.393150000000006</v>
      </c>
      <c r="N9" s="1">
        <v>8.175</v>
      </c>
      <c r="O9" s="1">
        <f t="shared" si="0"/>
        <v>50.56815</v>
      </c>
    </row>
    <row r="10" spans="1:15" ht="13.5">
      <c r="A10" s="1" t="s">
        <v>30</v>
      </c>
      <c r="B10" s="1">
        <v>83.9169</v>
      </c>
      <c r="C10" s="1">
        <v>84.3071</v>
      </c>
      <c r="D10" s="1">
        <f>AVERAGE(B10:C10)/2</f>
        <v>42.056</v>
      </c>
      <c r="N10" s="1">
        <v>9.20909090909091</v>
      </c>
      <c r="O10" s="1">
        <f t="shared" si="0"/>
        <v>51.26509090909091</v>
      </c>
    </row>
    <row r="11" spans="1:15" ht="13.5">
      <c r="A11" s="1" t="s">
        <v>31</v>
      </c>
      <c r="B11" s="1">
        <v>83.1584</v>
      </c>
      <c r="C11" s="1">
        <v>87.199</v>
      </c>
      <c r="D11" s="1">
        <f>AVERAGE(B11:C11)/2</f>
        <v>42.589349999999996</v>
      </c>
      <c r="N11" s="1">
        <v>7.86153846153846</v>
      </c>
      <c r="O11" s="1">
        <f t="shared" si="0"/>
        <v>50.450888461538455</v>
      </c>
    </row>
  </sheetData>
  <sheetProtection/>
  <mergeCells count="8">
    <mergeCell ref="N1:N2"/>
    <mergeCell ref="O1:O2"/>
    <mergeCell ref="B1:D1"/>
    <mergeCell ref="E1:H1"/>
    <mergeCell ref="I1:J1"/>
    <mergeCell ref="K1:K2"/>
    <mergeCell ref="L1:L2"/>
    <mergeCell ref="M1:M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2018-09-24T00:22:49Z</dcterms:created>
  <dcterms:modified xsi:type="dcterms:W3CDTF">2018-09-25T04:44:48Z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